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Budget\2026\"/>
    </mc:Choice>
  </mc:AlternateContent>
  <xr:revisionPtr revIDLastSave="0" documentId="13_ncr:1_{C39AC946-1373-4ED1-A080-0DE64E03EC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5" i="1"/>
  <c r="E9" i="1" l="1"/>
  <c r="E4" i="1"/>
  <c r="D11" i="1" l="1"/>
  <c r="D10" i="1"/>
  <c r="D9" i="1"/>
  <c r="D5" i="1"/>
  <c r="D4" i="1"/>
  <c r="C6" i="1" l="1"/>
  <c r="B21" i="1" s="1"/>
  <c r="B6" i="1"/>
  <c r="F11" i="1"/>
  <c r="F10" i="1"/>
  <c r="F9" i="1"/>
  <c r="F5" i="1"/>
  <c r="F4" i="1"/>
  <c r="C12" i="1"/>
  <c r="B26" i="1" s="1"/>
  <c r="B12" i="1"/>
  <c r="B27" i="1" s="1"/>
  <c r="B22" i="1" l="1"/>
  <c r="D22" i="1" s="1"/>
  <c r="F12" i="1"/>
  <c r="D21" i="1"/>
  <c r="B28" i="1"/>
  <c r="E12" i="1"/>
  <c r="E6" i="1"/>
  <c r="F6" i="1"/>
  <c r="B23" i="1" l="1"/>
  <c r="D23" i="1"/>
</calcChain>
</file>

<file path=xl/sharedStrings.xml><?xml version="1.0" encoding="utf-8"?>
<sst xmlns="http://schemas.openxmlformats.org/spreadsheetml/2006/main" count="35" uniqueCount="29">
  <si>
    <t>Town of Neepawa  Property tax impact</t>
  </si>
  <si>
    <t>Increase Decrease (-) %</t>
  </si>
  <si>
    <t>Impact in $ on an $150,000 Property</t>
  </si>
  <si>
    <t>Residential</t>
  </si>
  <si>
    <t>Municipal</t>
  </si>
  <si>
    <t>School Division</t>
  </si>
  <si>
    <t>Total</t>
  </si>
  <si>
    <t>Commercial</t>
  </si>
  <si>
    <t>Education Support</t>
  </si>
  <si>
    <t>( if assessment did not change)</t>
  </si>
  <si>
    <t>Residential = Assessement x 45% (portion taxable) x mill rate change per $1000</t>
  </si>
  <si>
    <t>Commercial = Assessment x 65% (portion taxable) x mill rate change per $1000</t>
  </si>
  <si>
    <t>Residential Impact</t>
  </si>
  <si>
    <t>Commercial Impact</t>
  </si>
  <si>
    <t>Net Taxes</t>
  </si>
  <si>
    <t>Gross taxes</t>
  </si>
  <si>
    <t>IMPACT</t>
  </si>
  <si>
    <t>Enter your property assessment here if Commercial</t>
  </si>
  <si>
    <t>Enter your property assessment here if Residential</t>
  </si>
  <si>
    <t>Note Calculated at</t>
  </si>
  <si>
    <t>Note this is an estimate of your taxes and not an actual amount as the whitemud watershed and the garabge</t>
  </si>
  <si>
    <t>levy are not included in this calculation.</t>
  </si>
  <si>
    <t>Impact in $ on an $200,000 Property</t>
  </si>
  <si>
    <t>2025 taxes</t>
  </si>
  <si>
    <t xml:space="preserve">HATC (only on school portion and may or may not be applicable) </t>
  </si>
  <si>
    <t>2025                      Mill rates</t>
  </si>
  <si>
    <t>2026                    Mill Rates</t>
  </si>
  <si>
    <t>2026 taxes</t>
  </si>
  <si>
    <t>TO SEE YOUR  IMPACT ON YOUR 2026  TAX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</si>
</sst>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%"/>
    <numFmt numFmtId="165" formatCode="&quot;$&quot;#,##0.00;[Red]\(&quot;$&quot;#,##0.00\)"/>
    <numFmt numFmtId="166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8" fillId="2" borderId="0" xfId="0" applyFont="1" applyFill="1" applyAlignment="1">
      <alignment horizontal="centerContinuous"/>
    </xf>
    <xf numFmtId="165" fontId="0" fillId="0" borderId="0" xfId="1" applyNumberFormat="1" applyFont="1"/>
    <xf numFmtId="165" fontId="6" fillId="0" borderId="0" xfId="1" applyNumberFormat="1" applyFont="1"/>
    <xf numFmtId="165" fontId="0" fillId="0" borderId="0" xfId="0" applyNumberFormat="1"/>
    <xf numFmtId="165" fontId="4" fillId="0" borderId="0" xfId="1" applyNumberFormat="1" applyFont="1"/>
    <xf numFmtId="0" fontId="0" fillId="0" borderId="1" xfId="0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0" xfId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0" fillId="0" borderId="3" xfId="0" applyBorder="1" applyAlignment="1">
      <alignment horizontal="center"/>
    </xf>
    <xf numFmtId="44" fontId="6" fillId="0" borderId="3" xfId="1" applyFont="1" applyBorder="1" applyAlignment="1">
      <alignment horizontal="center"/>
    </xf>
    <xf numFmtId="44" fontId="6" fillId="0" borderId="0" xfId="1" applyFont="1" applyAlignment="1">
      <alignment horizontal="center"/>
    </xf>
    <xf numFmtId="44" fontId="7" fillId="0" borderId="3" xfId="0" applyNumberFormat="1" applyFont="1" applyBorder="1" applyAlignment="1">
      <alignment horizontal="center"/>
    </xf>
    <xf numFmtId="44" fontId="7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166" fontId="0" fillId="3" borderId="0" xfId="1" applyNumberFormat="1" applyFont="1" applyFill="1" applyProtection="1">
      <protection locked="0"/>
    </xf>
    <xf numFmtId="0" fontId="15" fillId="0" borderId="0" xfId="0" applyFont="1"/>
    <xf numFmtId="9" fontId="5" fillId="0" borderId="0" xfId="2" applyFont="1" applyAlignment="1">
      <alignment horizontal="center"/>
    </xf>
    <xf numFmtId="9" fontId="0" fillId="0" borderId="0" xfId="2" applyFont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19</xdr:row>
      <xdr:rowOff>28575</xdr:rowOff>
    </xdr:from>
    <xdr:to>
      <xdr:col>2</xdr:col>
      <xdr:colOff>779907</xdr:colOff>
      <xdr:row>19</xdr:row>
      <xdr:rowOff>371475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57450" y="4714875"/>
          <a:ext cx="484632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2" zoomScaleNormal="100" workbookViewId="0">
      <selection activeCell="E27" sqref="E27"/>
    </sheetView>
  </sheetViews>
  <sheetFormatPr defaultRowHeight="15" x14ac:dyDescent="0.25"/>
  <cols>
    <col min="1" max="1" width="18.42578125" customWidth="1"/>
    <col min="2" max="2" width="14" customWidth="1"/>
    <col min="3" max="3" width="13.7109375" customWidth="1"/>
    <col min="4" max="4" width="15.42578125" customWidth="1"/>
    <col min="5" max="5" width="13" customWidth="1"/>
    <col min="6" max="6" width="13.140625" customWidth="1"/>
  </cols>
  <sheetData>
    <row r="1" spans="1:9" ht="26.25" x14ac:dyDescent="0.4">
      <c r="A1" s="27" t="s">
        <v>0</v>
      </c>
      <c r="B1" s="27"/>
      <c r="C1" s="27"/>
      <c r="D1" s="27"/>
      <c r="E1" s="27"/>
      <c r="F1" s="27"/>
    </row>
    <row r="2" spans="1:9" ht="63" x14ac:dyDescent="0.7">
      <c r="A2" s="26">
        <v>2026</v>
      </c>
      <c r="B2" s="25" t="s">
        <v>26</v>
      </c>
      <c r="C2" s="25" t="s">
        <v>25</v>
      </c>
      <c r="D2" s="25" t="s">
        <v>1</v>
      </c>
      <c r="E2" s="28" t="s">
        <v>22</v>
      </c>
      <c r="F2" s="28" t="s">
        <v>2</v>
      </c>
      <c r="G2" s="2"/>
      <c r="H2" s="2"/>
      <c r="I2" s="2"/>
    </row>
    <row r="3" spans="1:9" x14ac:dyDescent="0.25">
      <c r="A3" s="4" t="s">
        <v>3</v>
      </c>
      <c r="E3" s="23" t="s">
        <v>9</v>
      </c>
    </row>
    <row r="4" spans="1:9" x14ac:dyDescent="0.25">
      <c r="A4" t="s">
        <v>4</v>
      </c>
      <c r="B4" s="10">
        <v>23.456</v>
      </c>
      <c r="C4" s="10">
        <v>22.864000000000001</v>
      </c>
      <c r="D4" s="35">
        <f>(B4-C4)/C4</f>
        <v>2.5892232330300854E-2</v>
      </c>
      <c r="E4" s="11">
        <f>((200000*0.45)*($B4-$C4)/1000)</f>
        <v>53.279999999999887</v>
      </c>
      <c r="F4" s="12">
        <f>((150000*0.45)*($B4-$C4)/1000)</f>
        <v>39.959999999999916</v>
      </c>
    </row>
    <row r="5" spans="1:9" ht="17.25" x14ac:dyDescent="0.4">
      <c r="A5" t="s">
        <v>5</v>
      </c>
      <c r="B5" s="21">
        <v>11.44</v>
      </c>
      <c r="C5" s="21">
        <v>10.37</v>
      </c>
      <c r="D5" s="36">
        <f>(B5-C5)/C5</f>
        <v>0.10318225650916107</v>
      </c>
      <c r="E5" s="17">
        <f>((200000*0.45)*($B5-$C5)/1000)</f>
        <v>96.300000000000026</v>
      </c>
      <c r="F5" s="18">
        <f>((150000*0.45)*($B5-$C5)/1000)</f>
        <v>72.225000000000009</v>
      </c>
    </row>
    <row r="6" spans="1:9" ht="18" thickBot="1" x14ac:dyDescent="0.45">
      <c r="A6" s="3" t="s">
        <v>6</v>
      </c>
      <c r="B6" s="22">
        <f>SUM(B4:B5)</f>
        <v>34.896000000000001</v>
      </c>
      <c r="C6" s="22">
        <f>SUM(C4:C5)</f>
        <v>33.234000000000002</v>
      </c>
      <c r="D6" s="33"/>
      <c r="E6" s="19">
        <f>SUM(E4:E5)</f>
        <v>149.57999999999993</v>
      </c>
      <c r="F6" s="20">
        <f>SUM(F4:F5)</f>
        <v>112.18499999999992</v>
      </c>
    </row>
    <row r="7" spans="1:9" ht="15.75" thickTop="1" x14ac:dyDescent="0.25">
      <c r="B7" s="1"/>
      <c r="C7" s="1"/>
      <c r="D7" s="34"/>
      <c r="E7" s="16"/>
      <c r="F7" s="1"/>
    </row>
    <row r="8" spans="1:9" x14ac:dyDescent="0.25">
      <c r="A8" s="4" t="s">
        <v>7</v>
      </c>
      <c r="B8" s="1"/>
      <c r="C8" s="1"/>
      <c r="D8" s="34"/>
      <c r="E8" s="16"/>
      <c r="F8" s="1"/>
    </row>
    <row r="9" spans="1:9" x14ac:dyDescent="0.25">
      <c r="A9" t="s">
        <v>4</v>
      </c>
      <c r="B9" s="1">
        <v>23.456</v>
      </c>
      <c r="C9" s="1">
        <v>22.864000000000001</v>
      </c>
      <c r="D9" s="36">
        <f>(B9-C9)/C9</f>
        <v>2.5892232330300854E-2</v>
      </c>
      <c r="E9" s="13">
        <f>((200000*0.65)*($B9-$C9)/1000)</f>
        <v>76.959999999999837</v>
      </c>
      <c r="F9" s="14">
        <f>((150000*0.65)*($B9-$C9)/1000)</f>
        <v>57.719999999999878</v>
      </c>
    </row>
    <row r="10" spans="1:9" x14ac:dyDescent="0.25">
      <c r="A10" t="s">
        <v>5</v>
      </c>
      <c r="B10" s="1">
        <v>11.44</v>
      </c>
      <c r="C10" s="1">
        <v>10.37</v>
      </c>
      <c r="D10" s="36">
        <f>(B10-C10)/C10</f>
        <v>0.10318225650916107</v>
      </c>
      <c r="E10" s="13">
        <f>((200000*0.65)*($B10-$C10)/1000)</f>
        <v>139.10000000000002</v>
      </c>
      <c r="F10" s="14">
        <f>((150000*0.65)*($B10-$C10)/1000)</f>
        <v>104.32500000000003</v>
      </c>
    </row>
    <row r="11" spans="1:9" ht="17.25" x14ac:dyDescent="0.4">
      <c r="A11" t="s">
        <v>8</v>
      </c>
      <c r="B11" s="21">
        <v>7.4109999999999996</v>
      </c>
      <c r="C11" s="21">
        <v>7.117</v>
      </c>
      <c r="D11" s="36">
        <f>(B11-C11)/C11</f>
        <v>4.1309540536742954E-2</v>
      </c>
      <c r="E11" s="17">
        <f>((200000*0.65)*($B11-$C11)/1000)</f>
        <v>38.219999999999949</v>
      </c>
      <c r="F11" s="18">
        <f>((150000*0.65)*($B11-$C11)/1000)</f>
        <v>28.66499999999996</v>
      </c>
    </row>
    <row r="12" spans="1:9" ht="18" thickBot="1" x14ac:dyDescent="0.45">
      <c r="A12" s="3" t="s">
        <v>6</v>
      </c>
      <c r="B12" s="22">
        <f>SUM(B9:B11)</f>
        <v>42.307000000000002</v>
      </c>
      <c r="C12" s="22">
        <f>SUM(C9:C11)</f>
        <v>40.350999999999999</v>
      </c>
      <c r="D12" s="15"/>
      <c r="E12" s="19">
        <f>SUM(E9:E11)</f>
        <v>254.2799999999998</v>
      </c>
      <c r="F12" s="20">
        <f>SUM(F9:F11)</f>
        <v>190.70999999999987</v>
      </c>
    </row>
    <row r="13" spans="1:9" ht="15.75" thickTop="1" x14ac:dyDescent="0.25"/>
    <row r="14" spans="1:9" x14ac:dyDescent="0.25">
      <c r="A14" s="30" t="s">
        <v>19</v>
      </c>
    </row>
    <row r="15" spans="1:9" x14ac:dyDescent="0.25">
      <c r="A15" s="30" t="s">
        <v>10</v>
      </c>
    </row>
    <row r="16" spans="1:9" x14ac:dyDescent="0.25">
      <c r="A16" s="30" t="s">
        <v>11</v>
      </c>
    </row>
    <row r="18" spans="1:5" ht="15.75" x14ac:dyDescent="0.25">
      <c r="A18" s="5" t="s">
        <v>28</v>
      </c>
      <c r="B18" s="5"/>
      <c r="C18" s="5"/>
      <c r="D18" s="5"/>
      <c r="E18" s="5"/>
    </row>
    <row r="19" spans="1:5" ht="12" customHeight="1" x14ac:dyDescent="0.25">
      <c r="B19" s="29" t="s">
        <v>24</v>
      </c>
    </row>
    <row r="20" spans="1:5" ht="33" customHeight="1" x14ac:dyDescent="0.25">
      <c r="A20" s="4" t="s">
        <v>12</v>
      </c>
      <c r="B20" s="4" t="s">
        <v>15</v>
      </c>
      <c r="C20" s="4"/>
      <c r="D20" s="4" t="s">
        <v>14</v>
      </c>
      <c r="E20" s="24" t="s">
        <v>18</v>
      </c>
    </row>
    <row r="21" spans="1:5" x14ac:dyDescent="0.25">
      <c r="A21" t="s">
        <v>23</v>
      </c>
      <c r="B21" s="6">
        <f>(($E$21*0.45)*$C$6/1000)</f>
        <v>2991.06</v>
      </c>
      <c r="C21" s="6">
        <v>-1500</v>
      </c>
      <c r="D21" s="6">
        <f>B21+C21</f>
        <v>1491.06</v>
      </c>
      <c r="E21" s="31">
        <v>200000</v>
      </c>
    </row>
    <row r="22" spans="1:5" ht="17.25" x14ac:dyDescent="0.4">
      <c r="A22" t="s">
        <v>27</v>
      </c>
      <c r="B22" s="9">
        <f>(($E$22*0.45)*$B$6/1000)</f>
        <v>3140.64</v>
      </c>
      <c r="C22" s="6">
        <v>-1600</v>
      </c>
      <c r="D22" s="7">
        <f>B22+C22</f>
        <v>1540.6399999999999</v>
      </c>
      <c r="E22" s="31">
        <v>200000</v>
      </c>
    </row>
    <row r="23" spans="1:5" x14ac:dyDescent="0.25">
      <c r="A23" t="s">
        <v>16</v>
      </c>
      <c r="B23" s="6">
        <f>B22-B21</f>
        <v>149.57999999999993</v>
      </c>
      <c r="C23" s="6"/>
      <c r="D23" s="6">
        <f>D22-D21</f>
        <v>49.579999999999927</v>
      </c>
    </row>
    <row r="25" spans="1:5" x14ac:dyDescent="0.25">
      <c r="A25" s="4" t="s">
        <v>13</v>
      </c>
      <c r="E25" s="24" t="s">
        <v>17</v>
      </c>
    </row>
    <row r="26" spans="1:5" x14ac:dyDescent="0.25">
      <c r="A26" t="s">
        <v>23</v>
      </c>
      <c r="B26" s="6">
        <f>(($E$26*0.65)*$C$12/1000)</f>
        <v>6557.0375000000004</v>
      </c>
      <c r="E26" s="31">
        <v>250000</v>
      </c>
    </row>
    <row r="27" spans="1:5" x14ac:dyDescent="0.25">
      <c r="A27" t="s">
        <v>27</v>
      </c>
      <c r="B27" s="9">
        <f>(($E$27*0.65)*$B$12/1000)</f>
        <v>6874.8874999999998</v>
      </c>
      <c r="E27" s="31">
        <v>250000</v>
      </c>
    </row>
    <row r="28" spans="1:5" x14ac:dyDescent="0.25">
      <c r="A28" t="s">
        <v>16</v>
      </c>
      <c r="B28" s="8">
        <f>B27-B26</f>
        <v>317.84999999999945</v>
      </c>
    </row>
    <row r="29" spans="1:5" x14ac:dyDescent="0.25">
      <c r="B29" s="8"/>
    </row>
    <row r="30" spans="1:5" x14ac:dyDescent="0.25">
      <c r="A30" s="32" t="s">
        <v>20</v>
      </c>
    </row>
    <row r="31" spans="1:5" x14ac:dyDescent="0.25">
      <c r="A31" s="32" t="s">
        <v>21</v>
      </c>
    </row>
  </sheetData>
  <sheetProtection algorithmName="SHA-512" hashValue="zzNBBvgkuDd7KefIx6wYCNzgvZgyDuAa8oJ8wqIzKGyl4vPJanvURoMcM7RQfJ93Tj3RgHfPgDIjNIgTPB6H1Q==" saltValue="puTmMVywv5Shc6DP/XpIag==" spinCount="100000" sheet="1" selectLockedCells="1"/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Jamie Davie</cp:lastModifiedBy>
  <cp:lastPrinted>2012-03-29T20:42:28Z</cp:lastPrinted>
  <dcterms:created xsi:type="dcterms:W3CDTF">2012-03-28T18:57:24Z</dcterms:created>
  <dcterms:modified xsi:type="dcterms:W3CDTF">2026-03-19T19:25:59Z</dcterms:modified>
</cp:coreProperties>
</file>